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99B35FD-8ED6-44E4-8FD2-CF516ED485AF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cічень " sheetId="2" r:id="rId1"/>
    <sheet name="лютий " sheetId="3" r:id="rId2"/>
  </sheets>
  <externalReferences>
    <externalReference r:id="rId3"/>
  </externalReferences>
  <calcPr calcId="181029"/>
</workbook>
</file>

<file path=xl/calcChain.xml><?xml version="1.0" encoding="utf-8"?>
<calcChain xmlns="http://schemas.openxmlformats.org/spreadsheetml/2006/main">
  <c r="F23" i="3" l="1"/>
  <c r="F19" i="3"/>
  <c r="F20" i="3"/>
  <c r="F21" i="3"/>
  <c r="F22" i="3"/>
  <c r="F18" i="3"/>
  <c r="F13" i="3"/>
  <c r="F14" i="3"/>
  <c r="F15" i="3"/>
  <c r="F16" i="3"/>
  <c r="F12" i="3"/>
  <c r="F8" i="3"/>
  <c r="F9" i="3"/>
  <c r="F10" i="3"/>
  <c r="F7" i="3"/>
  <c r="G10" i="3"/>
  <c r="G9" i="3"/>
  <c r="G8" i="3"/>
  <c r="G7" i="3"/>
  <c r="G23" i="3"/>
  <c r="E23" i="3" l="1"/>
  <c r="E23" i="2"/>
  <c r="F8" i="2"/>
  <c r="F10" i="2" l="1"/>
  <c r="F9" i="2"/>
  <c r="F7" i="2"/>
  <c r="F23" i="2" l="1"/>
</calcChain>
</file>

<file path=xl/sharedStrings.xml><?xml version="1.0" encoding="utf-8"?>
<sst xmlns="http://schemas.openxmlformats.org/spreadsheetml/2006/main" count="51" uniqueCount="27">
  <si>
    <t>№ п/п</t>
  </si>
  <si>
    <t>КФК</t>
  </si>
  <si>
    <t>Розшифровка</t>
  </si>
  <si>
    <t>Використання товарів та послуг</t>
  </si>
  <si>
    <r>
      <t>Медикаменти та перев</t>
    </r>
    <r>
      <rPr>
        <sz val="11"/>
        <color theme="1"/>
        <rFont val="Calibri"/>
        <family val="2"/>
        <charset val="204"/>
      </rPr>
      <t>'</t>
    </r>
    <r>
      <rPr>
        <sz val="11"/>
        <color theme="1"/>
        <rFont val="Calibri"/>
        <family val="2"/>
        <charset val="204"/>
        <scheme val="minor"/>
      </rPr>
      <t>язувальні матеріали</t>
    </r>
  </si>
  <si>
    <t>Продукти харчування</t>
  </si>
  <si>
    <t>Оплата послуг(крім комунальних)</t>
  </si>
  <si>
    <t>Оплата комунальних послуг та енергоносіїв</t>
  </si>
  <si>
    <t xml:space="preserve">Оплата водопостачання та водовідведення </t>
  </si>
  <si>
    <t>Оплата електроенергії</t>
  </si>
  <si>
    <t>ВСЬОГО</t>
  </si>
  <si>
    <t xml:space="preserve">ЗВІТ про надходження та використання всіх отриманих коштів </t>
  </si>
  <si>
    <t xml:space="preserve">Надходження та використання коштів загального та спеціального фонду                                         </t>
  </si>
  <si>
    <r>
      <t>Предмети</t>
    </r>
    <r>
      <rPr>
        <sz val="11"/>
        <color theme="1"/>
        <rFont val="Calibri"/>
        <family val="2"/>
        <charset val="204"/>
      </rPr>
      <t>,</t>
    </r>
    <r>
      <rPr>
        <sz val="11"/>
        <color theme="1"/>
        <rFont val="Calibri"/>
        <family val="2"/>
        <charset val="204"/>
        <scheme val="minor"/>
      </rPr>
      <t xml:space="preserve"> матеріали, обладнання та інвентар</t>
    </r>
  </si>
  <si>
    <t>Воскресенською  ЗОШ І-ІІІ ступенів</t>
  </si>
  <si>
    <t xml:space="preserve">Оплата теплопостачання </t>
  </si>
  <si>
    <t xml:space="preserve">Окремі заходи  по реалізації державних програм </t>
  </si>
  <si>
    <t>Оплата інших енергонасіїв  та інш  комун послуг</t>
  </si>
  <si>
    <t xml:space="preserve">Нарахування на оплату праці педагогічних працівників </t>
  </si>
  <si>
    <t xml:space="preserve">Заробітна плата    педагогічних працівників   </t>
  </si>
  <si>
    <t xml:space="preserve">Заробітна плата   технічного персонала </t>
  </si>
  <si>
    <t xml:space="preserve">Нарахування на оплату праці технічного  персонала </t>
  </si>
  <si>
    <r>
      <t xml:space="preserve">Затверджено кошторисом      </t>
    </r>
    <r>
      <rPr>
        <b/>
        <u/>
        <sz val="12"/>
        <color theme="1"/>
        <rFont val="Calibri"/>
        <family val="2"/>
        <charset val="204"/>
        <scheme val="minor"/>
      </rPr>
      <t xml:space="preserve"> на  2024   рік </t>
    </r>
    <r>
      <rPr>
        <b/>
        <sz val="12"/>
        <color theme="1"/>
        <rFont val="Calibri"/>
        <family val="2"/>
        <charset val="204"/>
        <scheme val="minor"/>
      </rPr>
      <t xml:space="preserve">                          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</si>
  <si>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січень 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</si>
  <si>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t xml:space="preserve">Інші поточні видатки </t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</si>
  <si>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</si>
  <si>
    <r>
      <t xml:space="preserve">Фактично профінансовано    </t>
    </r>
    <r>
      <rPr>
        <b/>
        <u/>
        <sz val="12"/>
        <color theme="1"/>
        <rFont val="Calibri"/>
        <family val="2"/>
        <charset val="204"/>
        <scheme val="minor"/>
      </rPr>
      <t xml:space="preserve">за   лютий 2024 </t>
    </r>
    <r>
      <rPr>
        <b/>
        <sz val="12"/>
        <color theme="1"/>
        <rFont val="Calibri"/>
        <family val="2"/>
        <charset val="204"/>
        <scheme val="minor"/>
      </rPr>
      <t xml:space="preserve">  Сума . Грн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</si>
</sst>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/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1" xfId="0" applyNumberFormat="1" applyBorder="1"/>
  </cellXfs>
  <cellStyles count="1">
    <cellStyle name="Звичайний" xfId="0" builtinId="0"/>
  </cellStyles>
  <dxfs count="0"/>
  <tableStyles count="0" defaultTableStyle="TableStyleMedium9" defaultPivotStyle="PivotStyleLight16"/>
  <colors>
    <mruColors>
      <color rgb="FFFFFFCC"/>
      <color rgb="FFCCFFCC"/>
      <color rgb="FFFFCCFF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50;&#1072;&#1089;&#1086;&#1074;&#111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ічень 2024"/>
    </sheetNames>
    <sheetDataSet>
      <sheetData sheetId="0">
        <row r="635">
          <cell r="C635">
            <v>50187.299999999988</v>
          </cell>
          <cell r="D635">
            <v>11349.97</v>
          </cell>
          <cell r="E635">
            <v>63604.58</v>
          </cell>
          <cell r="F635">
            <v>13235.57</v>
          </cell>
          <cell r="G635">
            <v>199751.55</v>
          </cell>
          <cell r="H635">
            <v>43945.34</v>
          </cell>
          <cell r="I635">
            <v>314744.92</v>
          </cell>
          <cell r="J635">
            <v>67452.31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25"/>
  <sheetViews>
    <sheetView topLeftCell="B16" workbookViewId="0">
      <selection activeCell="E7" sqref="E7:E8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9.3320312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26" t="s">
        <v>11</v>
      </c>
      <c r="C3" s="26"/>
      <c r="D3" s="26"/>
      <c r="E3" s="26"/>
      <c r="F3" s="26"/>
      <c r="H3"/>
      <c r="I3"/>
      <c r="J3"/>
      <c r="K3"/>
    </row>
    <row r="4" spans="2:11" ht="26.25" customHeight="1" x14ac:dyDescent="0.4">
      <c r="B4" s="26" t="s">
        <v>14</v>
      </c>
      <c r="C4" s="26"/>
      <c r="D4" s="26"/>
      <c r="E4" s="26"/>
      <c r="F4" s="26"/>
    </row>
    <row r="5" spans="2:11" ht="43.5" customHeight="1" thickBot="1" x14ac:dyDescent="0.45">
      <c r="B5" s="27" t="s">
        <v>12</v>
      </c>
      <c r="C5" s="27"/>
      <c r="D5" s="27"/>
      <c r="E5" s="27"/>
      <c r="F5" s="27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14" t="s">
        <v>22</v>
      </c>
      <c r="F6" s="14" t="s">
        <v>23</v>
      </c>
    </row>
    <row r="7" spans="2:11" ht="18.75" customHeight="1" x14ac:dyDescent="0.3">
      <c r="B7" s="8">
        <v>1</v>
      </c>
      <c r="C7" s="8">
        <v>2111</v>
      </c>
      <c r="D7" s="1" t="s">
        <v>19</v>
      </c>
      <c r="E7" s="15">
        <v>7275891.7400000002</v>
      </c>
      <c r="F7" s="15">
        <f>'[1]січень 2024'!$G$635+'[1]січень 2024'!$I$635</f>
        <v>514496.47</v>
      </c>
      <c r="G7" s="21"/>
    </row>
    <row r="8" spans="2:11" ht="21" customHeight="1" x14ac:dyDescent="0.3">
      <c r="B8" s="8">
        <v>2</v>
      </c>
      <c r="C8" s="8">
        <v>2120</v>
      </c>
      <c r="D8" s="1" t="s">
        <v>18</v>
      </c>
      <c r="E8" s="15">
        <v>1600696.52</v>
      </c>
      <c r="F8" s="15">
        <f>'[1]січень 2024'!$H$635+'[1]січень 2024'!$J$635</f>
        <v>111397.65</v>
      </c>
      <c r="G8" s="21"/>
    </row>
    <row r="9" spans="2:11" ht="21" customHeight="1" x14ac:dyDescent="0.3">
      <c r="B9" s="8">
        <v>3</v>
      </c>
      <c r="C9" s="8">
        <v>2111</v>
      </c>
      <c r="D9" s="1" t="s">
        <v>20</v>
      </c>
      <c r="E9" s="15">
        <v>1590045</v>
      </c>
      <c r="F9" s="15">
        <f>'[1]січень 2024'!$C$635+'[1]січень 2024'!$E$635</f>
        <v>113791.87999999999</v>
      </c>
      <c r="G9" s="21"/>
    </row>
    <row r="10" spans="2:11" ht="21" customHeight="1" x14ac:dyDescent="0.3">
      <c r="B10" s="8">
        <v>4</v>
      </c>
      <c r="C10" s="8">
        <v>2120</v>
      </c>
      <c r="D10" s="1" t="s">
        <v>21</v>
      </c>
      <c r="E10" s="15">
        <v>221010</v>
      </c>
      <c r="F10" s="15">
        <f>'[1]січень 2024'!$D$635+'[1]січень 2024'!$F$635</f>
        <v>24585.54</v>
      </c>
      <c r="G10" s="21"/>
    </row>
    <row r="11" spans="2:11" ht="24" customHeight="1" x14ac:dyDescent="0.3">
      <c r="B11" s="7"/>
      <c r="C11" s="24" t="s">
        <v>3</v>
      </c>
      <c r="D11" s="24"/>
      <c r="E11" s="16"/>
      <c r="F11" s="16"/>
      <c r="G11" s="21"/>
    </row>
    <row r="12" spans="2:11" x14ac:dyDescent="0.3">
      <c r="B12" s="9">
        <v>5</v>
      </c>
      <c r="C12" s="9">
        <v>2210</v>
      </c>
      <c r="D12" s="2" t="s">
        <v>13</v>
      </c>
      <c r="E12" s="17">
        <v>3000</v>
      </c>
      <c r="F12" s="17"/>
      <c r="G12" s="21"/>
    </row>
    <row r="13" spans="2:11" x14ac:dyDescent="0.3">
      <c r="B13" s="9">
        <v>6</v>
      </c>
      <c r="C13" s="9">
        <v>2220</v>
      </c>
      <c r="D13" s="2" t="s">
        <v>4</v>
      </c>
      <c r="E13" s="17"/>
      <c r="F13" s="17"/>
      <c r="G13" s="21"/>
    </row>
    <row r="14" spans="2:11" x14ac:dyDescent="0.3">
      <c r="B14" s="9">
        <v>7</v>
      </c>
      <c r="C14" s="9">
        <v>2230</v>
      </c>
      <c r="D14" s="2" t="s">
        <v>5</v>
      </c>
      <c r="E14" s="17"/>
      <c r="F14" s="17"/>
      <c r="G14" s="21"/>
    </row>
    <row r="15" spans="2:11" x14ac:dyDescent="0.3">
      <c r="B15" s="9">
        <v>8</v>
      </c>
      <c r="C15" s="9">
        <v>2240</v>
      </c>
      <c r="D15" s="2" t="s">
        <v>6</v>
      </c>
      <c r="E15" s="17">
        <v>15100</v>
      </c>
      <c r="F15" s="17"/>
      <c r="G15" s="21"/>
    </row>
    <row r="16" spans="2:11" x14ac:dyDescent="0.3">
      <c r="B16" s="9">
        <v>9</v>
      </c>
      <c r="C16" s="9">
        <v>2282</v>
      </c>
      <c r="D16" s="2" t="s">
        <v>16</v>
      </c>
      <c r="E16" s="17"/>
      <c r="F16" s="17"/>
      <c r="G16" s="21"/>
    </row>
    <row r="17" spans="2:8" ht="24.75" customHeight="1" x14ac:dyDescent="0.3">
      <c r="B17" s="7"/>
      <c r="C17" s="24" t="s">
        <v>7</v>
      </c>
      <c r="D17" s="24"/>
      <c r="E17" s="16"/>
      <c r="F17" s="16"/>
      <c r="G17" s="21"/>
    </row>
    <row r="18" spans="2:8" ht="24.75" customHeight="1" x14ac:dyDescent="0.3">
      <c r="B18" s="10">
        <v>10</v>
      </c>
      <c r="C18" s="10">
        <v>2271</v>
      </c>
      <c r="D18" s="3" t="s">
        <v>15</v>
      </c>
      <c r="E18" s="18">
        <v>224070</v>
      </c>
      <c r="F18" s="19"/>
      <c r="G18" s="21"/>
    </row>
    <row r="19" spans="2:8" x14ac:dyDescent="0.3">
      <c r="B19" s="10">
        <v>11</v>
      </c>
      <c r="C19" s="10">
        <v>2272</v>
      </c>
      <c r="D19" s="3" t="s">
        <v>8</v>
      </c>
      <c r="E19" s="18">
        <v>8160</v>
      </c>
      <c r="F19" s="18"/>
      <c r="G19" s="21"/>
    </row>
    <row r="20" spans="2:8" x14ac:dyDescent="0.3">
      <c r="B20" s="10">
        <v>12</v>
      </c>
      <c r="C20" s="10">
        <v>2273</v>
      </c>
      <c r="D20" s="3" t="s">
        <v>9</v>
      </c>
      <c r="E20" s="18">
        <v>30000</v>
      </c>
      <c r="F20" s="18"/>
      <c r="G20" s="21"/>
    </row>
    <row r="21" spans="2:8" x14ac:dyDescent="0.3">
      <c r="B21" s="10">
        <v>13</v>
      </c>
      <c r="C21" s="10">
        <v>2275</v>
      </c>
      <c r="D21" s="3" t="s">
        <v>17</v>
      </c>
      <c r="E21" s="18">
        <v>7200</v>
      </c>
      <c r="F21" s="18"/>
      <c r="G21" s="21"/>
    </row>
    <row r="22" spans="2:8" x14ac:dyDescent="0.3">
      <c r="B22" s="10">
        <v>14</v>
      </c>
      <c r="C22" s="10">
        <v>2800</v>
      </c>
      <c r="D22" s="3" t="s">
        <v>24</v>
      </c>
      <c r="E22" s="18">
        <v>2000</v>
      </c>
      <c r="F22" s="18"/>
      <c r="G22" s="21"/>
    </row>
    <row r="23" spans="2:8" x14ac:dyDescent="0.3">
      <c r="B23" s="25" t="s">
        <v>10</v>
      </c>
      <c r="C23" s="25"/>
      <c r="D23" s="25"/>
      <c r="E23" s="11">
        <f>SUM(E7:E22)</f>
        <v>10977173.26</v>
      </c>
      <c r="F23" s="11">
        <f>SUM(F7:F21)</f>
        <v>764271.54</v>
      </c>
      <c r="G23" s="21"/>
      <c r="H23" s="21"/>
    </row>
    <row r="24" spans="2:8" x14ac:dyDescent="0.3">
      <c r="F24" s="22"/>
    </row>
    <row r="25" spans="2:8" x14ac:dyDescent="0.3">
      <c r="F25" s="20"/>
    </row>
  </sheetData>
  <mergeCells count="6">
    <mergeCell ref="C17:D17"/>
    <mergeCell ref="B23:D23"/>
    <mergeCell ref="C11:D11"/>
    <mergeCell ref="B3:F3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DBCC4-537D-45CD-8C17-84648DC73FF0}">
  <sheetPr>
    <pageSetUpPr fitToPage="1"/>
  </sheetPr>
  <dimension ref="B1:K25"/>
  <sheetViews>
    <sheetView tabSelected="1" topLeftCell="B19" workbookViewId="0">
      <selection activeCell="F24" sqref="F24:F25"/>
    </sheetView>
  </sheetViews>
  <sheetFormatPr defaultRowHeight="14.4" x14ac:dyDescent="0.3"/>
  <cols>
    <col min="1" max="1" width="6.33203125" customWidth="1"/>
    <col min="2" max="2" width="7.5546875" style="6" customWidth="1"/>
    <col min="3" max="3" width="16.109375" style="6" customWidth="1"/>
    <col min="4" max="4" width="54.33203125" customWidth="1"/>
    <col min="5" max="5" width="19.109375" style="5" customWidth="1"/>
    <col min="6" max="6" width="18" style="5" customWidth="1"/>
    <col min="7" max="7" width="21.88671875" customWidth="1"/>
    <col min="8" max="8" width="9.33203125" customWidth="1"/>
    <col min="10" max="10" width="29.109375" customWidth="1"/>
    <col min="11" max="11" width="13.109375" customWidth="1"/>
  </cols>
  <sheetData>
    <row r="1" spans="2:11" ht="11.25" customHeight="1" x14ac:dyDescent="0.3"/>
    <row r="2" spans="2:11" s="4" customFormat="1" ht="15.75" hidden="1" customHeight="1" x14ac:dyDescent="0.3">
      <c r="B2" s="6"/>
      <c r="C2" s="6"/>
      <c r="D2"/>
      <c r="E2" s="5"/>
      <c r="F2" s="5"/>
      <c r="H2"/>
      <c r="I2"/>
      <c r="J2"/>
      <c r="K2"/>
    </row>
    <row r="3" spans="2:11" s="4" customFormat="1" ht="25.5" customHeight="1" x14ac:dyDescent="0.4">
      <c r="B3" s="26" t="s">
        <v>11</v>
      </c>
      <c r="C3" s="26"/>
      <c r="D3" s="26"/>
      <c r="E3" s="26"/>
      <c r="F3" s="26"/>
      <c r="H3"/>
      <c r="I3"/>
      <c r="J3"/>
      <c r="K3"/>
    </row>
    <row r="4" spans="2:11" ht="26.25" customHeight="1" x14ac:dyDescent="0.4">
      <c r="B4" s="26" t="s">
        <v>14</v>
      </c>
      <c r="C4" s="26"/>
      <c r="D4" s="26"/>
      <c r="E4" s="26"/>
      <c r="F4" s="26"/>
    </row>
    <row r="5" spans="2:11" ht="43.5" customHeight="1" thickBot="1" x14ac:dyDescent="0.45">
      <c r="B5" s="27" t="s">
        <v>12</v>
      </c>
      <c r="C5" s="27"/>
      <c r="D5" s="27"/>
      <c r="E5" s="28"/>
      <c r="F5" s="28"/>
    </row>
    <row r="6" spans="2:11" ht="68.25" customHeight="1" thickBot="1" x14ac:dyDescent="0.35">
      <c r="B6" s="12" t="s">
        <v>0</v>
      </c>
      <c r="C6" s="13" t="s">
        <v>1</v>
      </c>
      <c r="D6" s="13" t="s">
        <v>2</v>
      </c>
      <c r="E6" s="29" t="s">
        <v>22</v>
      </c>
      <c r="F6" s="29" t="s">
        <v>25</v>
      </c>
      <c r="G6" s="29" t="s">
        <v>26</v>
      </c>
    </row>
    <row r="7" spans="2:11" ht="18.75" customHeight="1" x14ac:dyDescent="0.3">
      <c r="B7" s="8">
        <v>1</v>
      </c>
      <c r="C7" s="8">
        <v>2111</v>
      </c>
      <c r="D7" s="1" t="s">
        <v>19</v>
      </c>
      <c r="E7" s="15">
        <v>7275891.7400000002</v>
      </c>
      <c r="F7" s="15">
        <f>'cічень '!F7+G7</f>
        <v>1035890.11</v>
      </c>
      <c r="G7" s="15">
        <f>201561.7+319831.94</f>
        <v>521393.64</v>
      </c>
    </row>
    <row r="8" spans="2:11" ht="21" customHeight="1" x14ac:dyDescent="0.3">
      <c r="B8" s="8">
        <v>2</v>
      </c>
      <c r="C8" s="8">
        <v>2120</v>
      </c>
      <c r="D8" s="1" t="s">
        <v>18</v>
      </c>
      <c r="E8" s="15">
        <v>1600696.52</v>
      </c>
      <c r="F8" s="15">
        <f>'cічень '!F8+G8</f>
        <v>230426.37</v>
      </c>
      <c r="G8" s="15">
        <f>50467.94+68560.78</f>
        <v>119028.72</v>
      </c>
    </row>
    <row r="9" spans="2:11" ht="21" customHeight="1" x14ac:dyDescent="0.3">
      <c r="B9" s="8">
        <v>3</v>
      </c>
      <c r="C9" s="8">
        <v>2111</v>
      </c>
      <c r="D9" s="1" t="s">
        <v>20</v>
      </c>
      <c r="E9" s="15">
        <v>1590045</v>
      </c>
      <c r="F9" s="15">
        <f>'cічень '!F9+G9</f>
        <v>221823.19</v>
      </c>
      <c r="G9" s="15">
        <f>44720.5+63310.81</f>
        <v>108031.31</v>
      </c>
    </row>
    <row r="10" spans="2:11" ht="21" customHeight="1" x14ac:dyDescent="0.3">
      <c r="B10" s="8">
        <v>4</v>
      </c>
      <c r="C10" s="8">
        <v>2120</v>
      </c>
      <c r="D10" s="1" t="s">
        <v>21</v>
      </c>
      <c r="E10" s="15">
        <v>221010</v>
      </c>
      <c r="F10" s="15">
        <f>'cічень '!F10+G10</f>
        <v>47597.770000000004</v>
      </c>
      <c r="G10" s="15">
        <f>9838.51+13173.72</f>
        <v>23012.23</v>
      </c>
    </row>
    <row r="11" spans="2:11" ht="24" customHeight="1" x14ac:dyDescent="0.3">
      <c r="B11" s="23"/>
      <c r="C11" s="24" t="s">
        <v>3</v>
      </c>
      <c r="D11" s="24"/>
      <c r="E11" s="16"/>
      <c r="F11" s="16"/>
      <c r="G11" s="30"/>
    </row>
    <row r="12" spans="2:11" x14ac:dyDescent="0.3">
      <c r="B12" s="9">
        <v>5</v>
      </c>
      <c r="C12" s="9">
        <v>2210</v>
      </c>
      <c r="D12" s="2" t="s">
        <v>13</v>
      </c>
      <c r="E12" s="17">
        <v>3000</v>
      </c>
      <c r="F12" s="17">
        <f>'cічень '!F12+G12</f>
        <v>0</v>
      </c>
      <c r="G12" s="17"/>
    </row>
    <row r="13" spans="2:11" x14ac:dyDescent="0.3">
      <c r="B13" s="9">
        <v>6</v>
      </c>
      <c r="C13" s="9">
        <v>2220</v>
      </c>
      <c r="D13" s="2" t="s">
        <v>4</v>
      </c>
      <c r="E13" s="17"/>
      <c r="F13" s="17">
        <f>'cічень '!F13+G13</f>
        <v>0</v>
      </c>
      <c r="G13" s="17"/>
    </row>
    <row r="14" spans="2:11" x14ac:dyDescent="0.3">
      <c r="B14" s="9">
        <v>7</v>
      </c>
      <c r="C14" s="9">
        <v>2230</v>
      </c>
      <c r="D14" s="2" t="s">
        <v>5</v>
      </c>
      <c r="E14" s="17"/>
      <c r="F14" s="17">
        <f>'cічень '!F14+G14</f>
        <v>0</v>
      </c>
      <c r="G14" s="17"/>
    </row>
    <row r="15" spans="2:11" x14ac:dyDescent="0.3">
      <c r="B15" s="9">
        <v>8</v>
      </c>
      <c r="C15" s="9">
        <v>2240</v>
      </c>
      <c r="D15" s="2" t="s">
        <v>6</v>
      </c>
      <c r="E15" s="17">
        <v>15100</v>
      </c>
      <c r="F15" s="17">
        <f>'cічень '!F15+G15</f>
        <v>0</v>
      </c>
      <c r="G15" s="17"/>
    </row>
    <row r="16" spans="2:11" x14ac:dyDescent="0.3">
      <c r="B16" s="9">
        <v>9</v>
      </c>
      <c r="C16" s="9">
        <v>2282</v>
      </c>
      <c r="D16" s="2" t="s">
        <v>16</v>
      </c>
      <c r="E16" s="17"/>
      <c r="F16" s="17">
        <f>'cічень '!F16+G16</f>
        <v>0</v>
      </c>
      <c r="G16" s="17"/>
    </row>
    <row r="17" spans="2:8" ht="24.75" customHeight="1" x14ac:dyDescent="0.3">
      <c r="B17" s="23"/>
      <c r="C17" s="24" t="s">
        <v>7</v>
      </c>
      <c r="D17" s="24"/>
      <c r="E17" s="16"/>
      <c r="F17" s="16"/>
      <c r="G17" s="30"/>
    </row>
    <row r="18" spans="2:8" ht="24.75" customHeight="1" x14ac:dyDescent="0.3">
      <c r="B18" s="10">
        <v>10</v>
      </c>
      <c r="C18" s="10">
        <v>2271</v>
      </c>
      <c r="D18" s="3" t="s">
        <v>15</v>
      </c>
      <c r="E18" s="18">
        <v>224070</v>
      </c>
      <c r="F18" s="19">
        <f>'cічень '!F18+G18</f>
        <v>0</v>
      </c>
      <c r="G18" s="19"/>
    </row>
    <row r="19" spans="2:8" x14ac:dyDescent="0.3">
      <c r="B19" s="10">
        <v>11</v>
      </c>
      <c r="C19" s="10">
        <v>2272</v>
      </c>
      <c r="D19" s="3" t="s">
        <v>8</v>
      </c>
      <c r="E19" s="18">
        <v>8160</v>
      </c>
      <c r="F19" s="19">
        <f>'cічень '!F19+G19</f>
        <v>0</v>
      </c>
      <c r="G19" s="18"/>
    </row>
    <row r="20" spans="2:8" x14ac:dyDescent="0.3">
      <c r="B20" s="10">
        <v>12</v>
      </c>
      <c r="C20" s="10">
        <v>2273</v>
      </c>
      <c r="D20" s="3" t="s">
        <v>9</v>
      </c>
      <c r="E20" s="18">
        <v>30000</v>
      </c>
      <c r="F20" s="19">
        <f>'cічень '!F20+G20</f>
        <v>689.33</v>
      </c>
      <c r="G20" s="18">
        <v>689.33</v>
      </c>
    </row>
    <row r="21" spans="2:8" x14ac:dyDescent="0.3">
      <c r="B21" s="10">
        <v>13</v>
      </c>
      <c r="C21" s="10">
        <v>2275</v>
      </c>
      <c r="D21" s="3" t="s">
        <v>17</v>
      </c>
      <c r="E21" s="18">
        <v>7200</v>
      </c>
      <c r="F21" s="19">
        <f>'cічень '!F21+G21</f>
        <v>0</v>
      </c>
      <c r="G21" s="18"/>
    </row>
    <row r="22" spans="2:8" x14ac:dyDescent="0.3">
      <c r="B22" s="10">
        <v>14</v>
      </c>
      <c r="C22" s="10">
        <v>2800</v>
      </c>
      <c r="D22" s="3" t="s">
        <v>24</v>
      </c>
      <c r="E22" s="18">
        <v>2000</v>
      </c>
      <c r="F22" s="19">
        <f>'cічень '!F22+G22</f>
        <v>0</v>
      </c>
      <c r="G22" s="18"/>
    </row>
    <row r="23" spans="2:8" x14ac:dyDescent="0.3">
      <c r="B23" s="25" t="s">
        <v>10</v>
      </c>
      <c r="C23" s="25"/>
      <c r="D23" s="25"/>
      <c r="E23" s="11">
        <f>SUM(E7:E22)</f>
        <v>10977173.26</v>
      </c>
      <c r="F23" s="11">
        <f>SUM(F7:F21)</f>
        <v>1536426.77</v>
      </c>
      <c r="G23" s="11">
        <f>SUM(G7:G22)</f>
        <v>772155.22999999986</v>
      </c>
      <c r="H23" s="21"/>
    </row>
    <row r="24" spans="2:8" x14ac:dyDescent="0.3">
      <c r="F24" s="22"/>
    </row>
    <row r="25" spans="2:8" x14ac:dyDescent="0.3">
      <c r="F25" s="20"/>
    </row>
  </sheetData>
  <mergeCells count="6">
    <mergeCell ref="B3:F3"/>
    <mergeCell ref="B4:F4"/>
    <mergeCell ref="B5:F5"/>
    <mergeCell ref="C11:D11"/>
    <mergeCell ref="C17:D17"/>
    <mergeCell ref="B23:D23"/>
  </mergeCells>
  <pageMargins left="0.70866141732283472" right="0.70866141732283472" top="0.74803149606299213" bottom="0.74803149606299213" header="0.31496062992125984" footer="0.31496062992125984"/>
  <pageSetup paperSize="9" scale="72" orientation="portrait" blackAndWhite="1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cічень </vt:lpstr>
      <vt:lpstr>лютий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2024-03-21T09:20:01Z</dcterms:modified>
</cp:coreProperties>
</file>