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10EA9A3-DF91-4820-AB12-DD5684AB5749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cічень " sheetId="2" r:id="rId1"/>
    <sheet name="лютий " sheetId="3" r:id="rId2"/>
    <sheet name="березень " sheetId="4" r:id="rId3"/>
    <sheet name="квітень " sheetId="5" r:id="rId4"/>
    <sheet name="травень " sheetId="6" r:id="rId5"/>
    <sheet name="червень " sheetId="7" r:id="rId6"/>
    <sheet name="липень " sheetId="8" r:id="rId7"/>
  </sheets>
  <externalReferences>
    <externalReference r:id="rId8"/>
  </externalReferences>
  <calcPr calcId="181029"/>
</workbook>
</file>

<file path=xl/calcChain.xml><?xml version="1.0" encoding="utf-8"?>
<calcChain xmlns="http://schemas.openxmlformats.org/spreadsheetml/2006/main">
  <c r="F19" i="8" l="1"/>
  <c r="F20" i="8"/>
  <c r="F21" i="8"/>
  <c r="F22" i="8"/>
  <c r="F18" i="8"/>
  <c r="F13" i="8"/>
  <c r="F14" i="8"/>
  <c r="F15" i="8"/>
  <c r="F16" i="8"/>
  <c r="F12" i="8"/>
  <c r="F8" i="8"/>
  <c r="F9" i="8"/>
  <c r="F10" i="8"/>
  <c r="F7" i="8"/>
  <c r="G23" i="8"/>
  <c r="E23" i="8"/>
  <c r="G23" i="7"/>
  <c r="E23" i="7"/>
  <c r="G23" i="6"/>
  <c r="E23" i="6"/>
  <c r="G23" i="5"/>
  <c r="E23" i="5"/>
  <c r="F15" i="4"/>
  <c r="F15" i="5" s="1"/>
  <c r="F15" i="6" s="1"/>
  <c r="F15" i="7" s="1"/>
  <c r="F12" i="4"/>
  <c r="F12" i="5" s="1"/>
  <c r="F12" i="6" s="1"/>
  <c r="F12" i="7" s="1"/>
  <c r="G23" i="4"/>
  <c r="E23" i="4"/>
  <c r="F19" i="3"/>
  <c r="F19" i="4" s="1"/>
  <c r="F19" i="5" s="1"/>
  <c r="F19" i="6" s="1"/>
  <c r="F19" i="7" s="1"/>
  <c r="F20" i="3"/>
  <c r="F20" i="4" s="1"/>
  <c r="F20" i="5" s="1"/>
  <c r="F20" i="6" s="1"/>
  <c r="F20" i="7" s="1"/>
  <c r="F21" i="3"/>
  <c r="F21" i="4" s="1"/>
  <c r="F21" i="5" s="1"/>
  <c r="F21" i="6" s="1"/>
  <c r="F21" i="7" s="1"/>
  <c r="F22" i="3"/>
  <c r="F22" i="4" s="1"/>
  <c r="F22" i="5" s="1"/>
  <c r="F22" i="6" s="1"/>
  <c r="F22" i="7" s="1"/>
  <c r="F18" i="3"/>
  <c r="F18" i="4" s="1"/>
  <c r="F18" i="5" s="1"/>
  <c r="F18" i="6" s="1"/>
  <c r="F18" i="7" s="1"/>
  <c r="F13" i="3"/>
  <c r="F13" i="4" s="1"/>
  <c r="F13" i="5" s="1"/>
  <c r="F13" i="6" s="1"/>
  <c r="F13" i="7" s="1"/>
  <c r="F14" i="3"/>
  <c r="F14" i="4" s="1"/>
  <c r="F14" i="5" s="1"/>
  <c r="F14" i="6" s="1"/>
  <c r="F14" i="7" s="1"/>
  <c r="F15" i="3"/>
  <c r="F16" i="3"/>
  <c r="F16" i="4" s="1"/>
  <c r="F16" i="5" s="1"/>
  <c r="F16" i="6" s="1"/>
  <c r="F16" i="7" s="1"/>
  <c r="F12" i="3"/>
  <c r="G10" i="3"/>
  <c r="G9" i="3"/>
  <c r="G8" i="3"/>
  <c r="G7" i="3"/>
  <c r="G23" i="3" s="1"/>
  <c r="F23" i="8" l="1"/>
  <c r="E23" i="3"/>
  <c r="E23" i="2"/>
  <c r="F8" i="2"/>
  <c r="F8" i="3" s="1"/>
  <c r="F8" i="4" s="1"/>
  <c r="F8" i="5" s="1"/>
  <c r="F8" i="6" s="1"/>
  <c r="F8" i="7" s="1"/>
  <c r="F10" i="2" l="1"/>
  <c r="F10" i="3" s="1"/>
  <c r="F10" i="4" s="1"/>
  <c r="F10" i="5" s="1"/>
  <c r="F10" i="6" s="1"/>
  <c r="F10" i="7" s="1"/>
  <c r="F9" i="2"/>
  <c r="F9" i="3" s="1"/>
  <c r="F9" i="4" s="1"/>
  <c r="F9" i="5" s="1"/>
  <c r="F9" i="6" s="1"/>
  <c r="F9" i="7" s="1"/>
  <c r="F7" i="2"/>
  <c r="F7" i="3" s="1"/>
  <c r="F7" i="4" l="1"/>
  <c r="F23" i="3"/>
  <c r="F23" i="2"/>
  <c r="F7" i="5" l="1"/>
  <c r="F23" i="4"/>
  <c r="F7" i="6" l="1"/>
  <c r="F23" i="5"/>
  <c r="F7" i="7" l="1"/>
  <c r="F23" i="7" s="1"/>
  <c r="F23" i="6"/>
</calcChain>
</file>

<file path=xl/sharedStrings.xml><?xml version="1.0" encoding="utf-8"?>
<sst xmlns="http://schemas.openxmlformats.org/spreadsheetml/2006/main" count="181" uniqueCount="32">
  <si>
    <t>№ п/п</t>
  </si>
  <si>
    <t>КФК</t>
  </si>
  <si>
    <t>Розшифровка</t>
  </si>
  <si>
    <t>Використання товарів та послуг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</si>
  <si>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</si>
  <si>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t>Продукти харчування</t>
  </si>
  <si>
    <t>Оплата послуг(крім комунальних)</t>
  </si>
  <si>
    <t>Оплата комунальних послуг та енергоносіїв</t>
  </si>
  <si>
    <t xml:space="preserve">Оплата водопостачання та водовідведення </t>
  </si>
  <si>
    <t>Оплата електроенергії</t>
  </si>
  <si>
    <t>ВСЬОГО</t>
  </si>
  <si>
    <t xml:space="preserve">ЗВІТ про надходження та використання всіх отриманих коштів </t>
  </si>
  <si>
    <t xml:space="preserve">Надходження та використання коштів загального та спеціального фонду                                         </t>
  </si>
  <si>
    <r>
      <t>Предмети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</si>
  <si>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Воскресенською  ЗОШ І-ІІІ ступенів</t>
  </si>
  <si>
    <t xml:space="preserve">Оплата теплопостачання </t>
  </si>
  <si>
    <t xml:space="preserve">Окремі заходи  по реалізації державних програм </t>
  </si>
  <si>
    <t>Оплата інших енергонасіїв  та інш  комун послуг</t>
  </si>
  <si>
    <t xml:space="preserve">Нарахування на оплату праці педагогічних працівників </t>
  </si>
  <si>
    <t xml:space="preserve">Заробітна плата    педагогічних працівників   </t>
  </si>
  <si>
    <t xml:space="preserve">Заробітна плата   технічного персонала </t>
  </si>
  <si>
    <t xml:space="preserve">Нарахування на оплату праці технічного  персонала </t>
  </si>
  <si>
    <r>
      <t xml:space="preserve">Затверджено кошторисом      </t>
    </r>
    <r>
      <rPr>
        <b/>
        <u/>
        <sz val="12"/>
        <color theme="1"/>
        <rFont val="Calibri"/>
        <family val="2"/>
        <charset val="204"/>
        <scheme val="minor"/>
      </rPr>
      <t xml:space="preserve"> на  2024   рік </t>
    </r>
    <r>
      <rPr>
        <b/>
        <sz val="12"/>
        <color theme="1"/>
        <rFont val="Calibri"/>
        <family val="2"/>
        <charset val="204"/>
        <scheme val="minor"/>
      </rPr>
      <t xml:space="preserve">                          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</si>
  <si>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січень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</si>
  <si>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t xml:space="preserve">Інші поточні видатки </t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</si>
  <si>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</si>
  <si>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лютий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</si>
  <si>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березень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</si>
  <si>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квітень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</si>
  <si>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травень 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</si>
  <si>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червень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</si>
  <si>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липень 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</si>
</sst>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CC"/>
      <color rgb="FFCCFFCC"/>
      <color rgb="FFFFCCFF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0;&#1072;&#1089;&#1086;&#1074;&#1110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ічень 2024"/>
    </sheetNames>
    <sheetDataSet>
      <sheetData sheetId="0">
        <row r="635">
          <cell r="C635">
            <v>50187.299999999988</v>
          </cell>
          <cell r="D635">
            <v>11349.97</v>
          </cell>
          <cell r="E635">
            <v>63604.58</v>
          </cell>
          <cell r="F635">
            <v>13235.57</v>
          </cell>
          <cell r="G635">
            <v>199751.55</v>
          </cell>
          <cell r="H635">
            <v>43945.34</v>
          </cell>
          <cell r="I635">
            <v>314744.92</v>
          </cell>
          <cell r="J635">
            <v>67452.31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5"/>
  <sheetViews>
    <sheetView topLeftCell="B16" workbookViewId="0">
      <selection activeCell="E7" sqref="E7:E8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3" t="s">
        <v>11</v>
      </c>
      <c r="C3" s="33"/>
      <c r="D3" s="33"/>
      <c r="E3" s="33"/>
      <c r="F3" s="33"/>
      <c r="H3"/>
      <c r="I3"/>
      <c r="J3"/>
      <c r="K3"/>
    </row>
    <row r="4" spans="2:11" ht="26.25" customHeight="1" x14ac:dyDescent="0.4">
      <c r="B4" s="33" t="s">
        <v>14</v>
      </c>
      <c r="C4" s="33"/>
      <c r="D4" s="33"/>
      <c r="E4" s="33"/>
      <c r="F4" s="33"/>
    </row>
    <row r="5" spans="2:11" ht="43.5" customHeight="1" thickBot="1" x14ac:dyDescent="0.45">
      <c r="B5" s="34" t="s">
        <v>12</v>
      </c>
      <c r="C5" s="34"/>
      <c r="D5" s="34"/>
      <c r="E5" s="34"/>
      <c r="F5" s="34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14" t="s">
        <v>22</v>
      </c>
      <c r="F6" s="14" t="s">
        <v>23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'[1]січень 2024'!$G$635+'[1]січень 2024'!$I$635</f>
        <v>514496.47</v>
      </c>
      <c r="G7" s="21"/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'[1]січень 2024'!$H$635+'[1]січень 2024'!$J$635</f>
        <v>111397.65</v>
      </c>
      <c r="G8" s="21"/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'[1]січень 2024'!$C$635+'[1]січень 2024'!$E$635</f>
        <v>113791.87999999999</v>
      </c>
      <c r="G9" s="21"/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'[1]січень 2024'!$D$635+'[1]січень 2024'!$F$635</f>
        <v>24585.54</v>
      </c>
      <c r="G10" s="21"/>
    </row>
    <row r="11" spans="2:11" ht="24" customHeight="1" x14ac:dyDescent="0.3">
      <c r="B11" s="7"/>
      <c r="C11" s="31" t="s">
        <v>3</v>
      </c>
      <c r="D11" s="31"/>
      <c r="E11" s="16"/>
      <c r="F11" s="16"/>
      <c r="G11" s="21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/>
      <c r="G12" s="21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/>
      <c r="G13" s="21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/>
      <c r="G14" s="21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/>
      <c r="G15" s="21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/>
      <c r="G16" s="21"/>
    </row>
    <row r="17" spans="2:8" ht="24.75" customHeight="1" x14ac:dyDescent="0.3">
      <c r="B17" s="7"/>
      <c r="C17" s="31" t="s">
        <v>7</v>
      </c>
      <c r="D17" s="31"/>
      <c r="E17" s="16"/>
      <c r="F17" s="16"/>
      <c r="G17" s="21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/>
      <c r="G18" s="21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8"/>
      <c r="G19" s="21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8"/>
      <c r="G20" s="21"/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8"/>
      <c r="G21" s="21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8"/>
      <c r="G22" s="21"/>
    </row>
    <row r="23" spans="2:8" x14ac:dyDescent="0.3">
      <c r="B23" s="32" t="s">
        <v>10</v>
      </c>
      <c r="C23" s="32"/>
      <c r="D23" s="32"/>
      <c r="E23" s="11">
        <f>SUM(E7:E22)</f>
        <v>10977173.26</v>
      </c>
      <c r="F23" s="11">
        <f>SUM(F7:F21)</f>
        <v>764271.54</v>
      </c>
      <c r="G23" s="21"/>
      <c r="H23" s="21"/>
    </row>
    <row r="24" spans="2:8" x14ac:dyDescent="0.3">
      <c r="F24" s="22"/>
    </row>
    <row r="25" spans="2:8" x14ac:dyDescent="0.3">
      <c r="F25" s="20"/>
    </row>
  </sheetData>
  <mergeCells count="6">
    <mergeCell ref="C17:D17"/>
    <mergeCell ref="B23:D23"/>
    <mergeCell ref="C11:D11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BCC4-537D-45CD-8C17-84648DC73FF0}">
  <sheetPr>
    <pageSetUpPr fitToPage="1"/>
  </sheetPr>
  <dimension ref="B1:K25"/>
  <sheetViews>
    <sheetView topLeftCell="B7" workbookViewId="0">
      <selection activeCell="F24" sqref="F24:F25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3" t="s">
        <v>11</v>
      </c>
      <c r="C3" s="33"/>
      <c r="D3" s="33"/>
      <c r="E3" s="33"/>
      <c r="F3" s="33"/>
      <c r="H3"/>
      <c r="I3"/>
      <c r="J3"/>
      <c r="K3"/>
    </row>
    <row r="4" spans="2:11" ht="26.25" customHeight="1" x14ac:dyDescent="0.4">
      <c r="B4" s="33" t="s">
        <v>14</v>
      </c>
      <c r="C4" s="33"/>
      <c r="D4" s="33"/>
      <c r="E4" s="33"/>
      <c r="F4" s="33"/>
    </row>
    <row r="5" spans="2:11" ht="43.5" customHeight="1" thickBot="1" x14ac:dyDescent="0.45">
      <c r="B5" s="34" t="s">
        <v>12</v>
      </c>
      <c r="C5" s="34"/>
      <c r="D5" s="34"/>
      <c r="E5" s="35"/>
      <c r="F5" s="35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26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'cічень '!F7+G7</f>
        <v>1035890.11</v>
      </c>
      <c r="G7" s="15">
        <f>201561.7+319831.94</f>
        <v>521393.64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'cічень '!F8+G8</f>
        <v>230426.37</v>
      </c>
      <c r="G8" s="15">
        <f>50467.94+68560.78</f>
        <v>119028.72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'cічень '!F9+G9</f>
        <v>221823.19</v>
      </c>
      <c r="G9" s="15">
        <f>44720.5+63310.81</f>
        <v>108031.31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'cічень '!F10+G10</f>
        <v>47597.770000000004</v>
      </c>
      <c r="G10" s="15">
        <f>9838.51+13173.72</f>
        <v>23012.23</v>
      </c>
    </row>
    <row r="11" spans="2:11" ht="24" customHeight="1" x14ac:dyDescent="0.3">
      <c r="B11" s="23"/>
      <c r="C11" s="31" t="s">
        <v>3</v>
      </c>
      <c r="D11" s="31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'cічень '!F12+G12</f>
        <v>0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'cічень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'cічень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'cічень '!F15+G15</f>
        <v>0</v>
      </c>
      <c r="G15" s="17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'cічень '!F16+G16</f>
        <v>0</v>
      </c>
      <c r="G16" s="17"/>
    </row>
    <row r="17" spans="2:8" ht="24.75" customHeight="1" x14ac:dyDescent="0.3">
      <c r="B17" s="23"/>
      <c r="C17" s="31" t="s">
        <v>7</v>
      </c>
      <c r="D17" s="31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'cічень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'cічень '!F19+G19</f>
        <v>0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'cічень '!F20+G20</f>
        <v>689.33</v>
      </c>
      <c r="G20" s="18">
        <v>689.33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'cічень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'cічень '!F22+G22</f>
        <v>0</v>
      </c>
      <c r="G22" s="18"/>
    </row>
    <row r="23" spans="2:8" x14ac:dyDescent="0.3">
      <c r="B23" s="32" t="s">
        <v>10</v>
      </c>
      <c r="C23" s="32"/>
      <c r="D23" s="32"/>
      <c r="E23" s="11">
        <f>SUM(E7:E22)</f>
        <v>10977173.26</v>
      </c>
      <c r="F23" s="11">
        <f>SUM(F7:F21)</f>
        <v>1536426.77</v>
      </c>
      <c r="G23" s="11">
        <f>SUM(G7:G22)</f>
        <v>772155.22999999986</v>
      </c>
      <c r="H23" s="21"/>
    </row>
    <row r="24" spans="2:8" x14ac:dyDescent="0.3">
      <c r="F24" s="22"/>
    </row>
    <row r="25" spans="2:8" x14ac:dyDescent="0.3">
      <c r="F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4217-1911-4E4A-902E-2A5DF26A2927}">
  <sheetPr>
    <pageSetUpPr fitToPage="1"/>
  </sheetPr>
  <dimension ref="B1:K25"/>
  <sheetViews>
    <sheetView topLeftCell="B1" workbookViewId="0">
      <selection activeCell="G24" sqref="G24:G25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3" t="s">
        <v>11</v>
      </c>
      <c r="C3" s="33"/>
      <c r="D3" s="33"/>
      <c r="E3" s="33"/>
      <c r="F3" s="33"/>
      <c r="H3"/>
      <c r="I3"/>
      <c r="J3"/>
      <c r="K3"/>
    </row>
    <row r="4" spans="2:11" ht="26.25" customHeight="1" x14ac:dyDescent="0.4">
      <c r="B4" s="33" t="s">
        <v>14</v>
      </c>
      <c r="C4" s="33"/>
      <c r="D4" s="33"/>
      <c r="E4" s="33"/>
      <c r="F4" s="33"/>
    </row>
    <row r="5" spans="2:11" ht="43.5" customHeight="1" thickBot="1" x14ac:dyDescent="0.45">
      <c r="B5" s="34" t="s">
        <v>12</v>
      </c>
      <c r="C5" s="34"/>
      <c r="D5" s="34"/>
      <c r="E5" s="35"/>
      <c r="F5" s="35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27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'лютий '!F7+G7</f>
        <v>1570090.6099999999</v>
      </c>
      <c r="G7" s="15">
        <v>534200.5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'лютий '!F8+G8</f>
        <v>346107.53</v>
      </c>
      <c r="G8" s="15">
        <v>115681.16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'лютий '!F9+G9</f>
        <v>332675.36</v>
      </c>
      <c r="G9" s="15">
        <v>110852.17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'лютий '!F10+G10</f>
        <v>71217.820000000007</v>
      </c>
      <c r="G10" s="15">
        <v>23620.050000000003</v>
      </c>
    </row>
    <row r="11" spans="2:11" ht="24" customHeight="1" x14ac:dyDescent="0.3">
      <c r="B11" s="24"/>
      <c r="C11" s="31" t="s">
        <v>3</v>
      </c>
      <c r="D11" s="31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'лютий '!F12+G12</f>
        <v>2775</v>
      </c>
      <c r="G12" s="17">
        <v>2775</v>
      </c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'лютий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'лютий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'лютий '!F15+G15</f>
        <v>0</v>
      </c>
      <c r="G15" s="17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'лютий '!F16+G16</f>
        <v>0</v>
      </c>
      <c r="G16" s="17"/>
    </row>
    <row r="17" spans="2:8" ht="24.75" customHeight="1" x14ac:dyDescent="0.3">
      <c r="B17" s="24"/>
      <c r="C17" s="31" t="s">
        <v>7</v>
      </c>
      <c r="D17" s="31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'лютий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'лютий '!F19+G19</f>
        <v>25532.04</v>
      </c>
      <c r="G19" s="18">
        <v>25532.04</v>
      </c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'лютий '!F20+G20</f>
        <v>689.33</v>
      </c>
      <c r="G20" s="18"/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'лютий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'лютий '!F22+G22</f>
        <v>0</v>
      </c>
      <c r="G22" s="18"/>
    </row>
    <row r="23" spans="2:8" x14ac:dyDescent="0.3">
      <c r="B23" s="32" t="s">
        <v>10</v>
      </c>
      <c r="C23" s="32"/>
      <c r="D23" s="32"/>
      <c r="E23" s="11">
        <f>SUM(E7:E22)</f>
        <v>10977173.26</v>
      </c>
      <c r="F23" s="11">
        <f>SUM(F7:F21)</f>
        <v>2349087.69</v>
      </c>
      <c r="G23" s="11">
        <f>SUM(G7:G22)</f>
        <v>812660.92000000016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B32A-2046-419F-BF46-32EB138CB86B}">
  <sheetPr>
    <pageSetUpPr fitToPage="1"/>
  </sheetPr>
  <dimension ref="B1:K25"/>
  <sheetViews>
    <sheetView topLeftCell="B4" workbookViewId="0">
      <selection activeCell="F18" sqref="F18:F22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3" t="s">
        <v>11</v>
      </c>
      <c r="C3" s="33"/>
      <c r="D3" s="33"/>
      <c r="E3" s="33"/>
      <c r="F3" s="33"/>
      <c r="H3"/>
      <c r="I3"/>
      <c r="J3"/>
      <c r="K3"/>
    </row>
    <row r="4" spans="2:11" ht="26.25" customHeight="1" x14ac:dyDescent="0.4">
      <c r="B4" s="33" t="s">
        <v>14</v>
      </c>
      <c r="C4" s="33"/>
      <c r="D4" s="33"/>
      <c r="E4" s="33"/>
      <c r="F4" s="33"/>
    </row>
    <row r="5" spans="2:11" ht="43.5" customHeight="1" thickBot="1" x14ac:dyDescent="0.45">
      <c r="B5" s="34" t="s">
        <v>12</v>
      </c>
      <c r="C5" s="34"/>
      <c r="D5" s="34"/>
      <c r="E5" s="35"/>
      <c r="F5" s="35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28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G7+'березень '!F7</f>
        <v>2097129.3599999999</v>
      </c>
      <c r="G7" s="15">
        <v>527038.75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G8+'березень '!F8</f>
        <v>462302.47000000003</v>
      </c>
      <c r="G8" s="15">
        <v>116194.94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G9+'березень '!F9</f>
        <v>485223.08999999997</v>
      </c>
      <c r="G9" s="15">
        <v>152547.73000000001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G10+'березень '!F10</f>
        <v>104601.74</v>
      </c>
      <c r="G10" s="15">
        <v>33383.919999999998</v>
      </c>
    </row>
    <row r="11" spans="2:11" ht="24" customHeight="1" x14ac:dyDescent="0.3">
      <c r="B11" s="27"/>
      <c r="C11" s="31" t="s">
        <v>3</v>
      </c>
      <c r="D11" s="31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G12+'березень '!F12</f>
        <v>2775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G13+'березень '!F13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G14+'березень '!F14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G15+'березень '!F15</f>
        <v>64496</v>
      </c>
      <c r="G15" s="17">
        <v>64496</v>
      </c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G16+'березень '!F16</f>
        <v>0</v>
      </c>
      <c r="G16" s="17"/>
    </row>
    <row r="17" spans="2:8" ht="24.75" customHeight="1" x14ac:dyDescent="0.3">
      <c r="B17" s="27"/>
      <c r="C17" s="31" t="s">
        <v>7</v>
      </c>
      <c r="D17" s="31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G18+'березень '!F18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G19+'березень '!F19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G20+'березень '!F20</f>
        <v>12936.21</v>
      </c>
      <c r="G20" s="18">
        <v>12246.88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G21+'березень '!F21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G22+'березень '!F22</f>
        <v>0</v>
      </c>
      <c r="G22" s="18"/>
    </row>
    <row r="23" spans="2:8" x14ac:dyDescent="0.3">
      <c r="B23" s="32" t="s">
        <v>10</v>
      </c>
      <c r="C23" s="32"/>
      <c r="D23" s="32"/>
      <c r="E23" s="11">
        <f>SUM(E7:E22)</f>
        <v>10977173.26</v>
      </c>
      <c r="F23" s="11">
        <f>SUM(F7:F21)</f>
        <v>3254995.91</v>
      </c>
      <c r="G23" s="11">
        <f>SUM(G7:G22)</f>
        <v>905908.22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1AB0-62C2-450B-ABDF-98013E30D7CF}">
  <sheetPr>
    <pageSetUpPr fitToPage="1"/>
  </sheetPr>
  <dimension ref="B1:K25"/>
  <sheetViews>
    <sheetView topLeftCell="B7" workbookViewId="0">
      <selection activeCell="G11" sqref="G11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3" t="s">
        <v>11</v>
      </c>
      <c r="C3" s="33"/>
      <c r="D3" s="33"/>
      <c r="E3" s="33"/>
      <c r="F3" s="33"/>
      <c r="H3"/>
      <c r="I3"/>
      <c r="J3"/>
      <c r="K3"/>
    </row>
    <row r="4" spans="2:11" ht="26.25" customHeight="1" x14ac:dyDescent="0.4">
      <c r="B4" s="33" t="s">
        <v>14</v>
      </c>
      <c r="C4" s="33"/>
      <c r="D4" s="33"/>
      <c r="E4" s="33"/>
      <c r="F4" s="33"/>
    </row>
    <row r="5" spans="2:11" ht="43.5" customHeight="1" thickBot="1" x14ac:dyDescent="0.45">
      <c r="B5" s="34" t="s">
        <v>12</v>
      </c>
      <c r="C5" s="34"/>
      <c r="D5" s="34"/>
      <c r="E5" s="35"/>
      <c r="F5" s="35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29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'квітень '!F7+G7</f>
        <v>2692908.42</v>
      </c>
      <c r="G7" s="15">
        <v>595779.06000000006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'квітень '!F8+G8</f>
        <v>591530.93000000005</v>
      </c>
      <c r="G8" s="15">
        <v>129228.46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'квітень '!F9+G9</f>
        <v>623477.1</v>
      </c>
      <c r="G9" s="15">
        <v>138254.01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'квітень '!F10+G10</f>
        <v>133930.41</v>
      </c>
      <c r="G10" s="15">
        <v>29328.67</v>
      </c>
    </row>
    <row r="11" spans="2:11" ht="24" customHeight="1" x14ac:dyDescent="0.3">
      <c r="B11" s="28"/>
      <c r="C11" s="31" t="s">
        <v>3</v>
      </c>
      <c r="D11" s="31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'квітень '!F12+G12</f>
        <v>2775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'квітень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'квітень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'квітень '!F15+G15</f>
        <v>73727.399999999994</v>
      </c>
      <c r="G15" s="17">
        <v>9231.4</v>
      </c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'квітень '!F16+G16</f>
        <v>0</v>
      </c>
      <c r="G16" s="17"/>
    </row>
    <row r="17" spans="2:8" ht="24.75" customHeight="1" x14ac:dyDescent="0.3">
      <c r="B17" s="28"/>
      <c r="C17" s="31" t="s">
        <v>7</v>
      </c>
      <c r="D17" s="31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'квітень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'квітень '!F19+G19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'квітень '!F20+G20</f>
        <v>18426.21</v>
      </c>
      <c r="G20" s="18">
        <v>5490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'квітень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'квітень '!F22+G22</f>
        <v>0</v>
      </c>
      <c r="G22" s="18"/>
    </row>
    <row r="23" spans="2:8" x14ac:dyDescent="0.3">
      <c r="B23" s="32" t="s">
        <v>10</v>
      </c>
      <c r="C23" s="32"/>
      <c r="D23" s="32"/>
      <c r="E23" s="11">
        <f>SUM(E7:E22)</f>
        <v>10977173.26</v>
      </c>
      <c r="F23" s="11">
        <f>SUM(F7:F21)</f>
        <v>4162307.5100000002</v>
      </c>
      <c r="G23" s="11">
        <f>SUM(G7:G22)</f>
        <v>907311.60000000009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9E8F-033C-4ABC-A9C2-97AB0B73993D}">
  <sheetPr>
    <pageSetUpPr fitToPage="1"/>
  </sheetPr>
  <dimension ref="B1:K25"/>
  <sheetViews>
    <sheetView topLeftCell="B4" workbookViewId="0">
      <selection activeCell="F18" sqref="F18:F22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3" t="s">
        <v>11</v>
      </c>
      <c r="C3" s="33"/>
      <c r="D3" s="33"/>
      <c r="E3" s="33"/>
      <c r="F3" s="33"/>
      <c r="H3"/>
      <c r="I3"/>
      <c r="J3"/>
      <c r="K3"/>
    </row>
    <row r="4" spans="2:11" ht="26.25" customHeight="1" x14ac:dyDescent="0.4">
      <c r="B4" s="33" t="s">
        <v>14</v>
      </c>
      <c r="C4" s="33"/>
      <c r="D4" s="33"/>
      <c r="E4" s="33"/>
      <c r="F4" s="33"/>
    </row>
    <row r="5" spans="2:11" ht="43.5" customHeight="1" thickBot="1" x14ac:dyDescent="0.45">
      <c r="B5" s="34" t="s">
        <v>12</v>
      </c>
      <c r="C5" s="34"/>
      <c r="D5" s="34"/>
      <c r="E5" s="35"/>
      <c r="F5" s="35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30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'травень '!F7+G7</f>
        <v>4061725.65</v>
      </c>
      <c r="G7" s="15">
        <v>1368817.23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'травень '!F8+G8</f>
        <v>887174.34000000008</v>
      </c>
      <c r="G8" s="15">
        <v>295643.40999999997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'травень '!F9+G9</f>
        <v>802462.12</v>
      </c>
      <c r="G9" s="15">
        <v>178985.02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'травень '!F10+G10</f>
        <v>172216.15</v>
      </c>
      <c r="G10" s="15">
        <v>38285.74</v>
      </c>
    </row>
    <row r="11" spans="2:11" ht="24" customHeight="1" x14ac:dyDescent="0.3">
      <c r="B11" s="29"/>
      <c r="C11" s="31" t="s">
        <v>3</v>
      </c>
      <c r="D11" s="31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'травень '!F12+G12</f>
        <v>83755</v>
      </c>
      <c r="G12" s="17">
        <v>80980</v>
      </c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'травень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'травень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'травень '!F15+G15</f>
        <v>144787.4</v>
      </c>
      <c r="G15" s="17">
        <v>71060</v>
      </c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'травень '!F16+G16</f>
        <v>0</v>
      </c>
      <c r="G16" s="17"/>
    </row>
    <row r="17" spans="2:8" ht="24.75" customHeight="1" x14ac:dyDescent="0.3">
      <c r="B17" s="29"/>
      <c r="C17" s="31" t="s">
        <v>7</v>
      </c>
      <c r="D17" s="31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'травень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'травень '!F19+G19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'травень '!F20+G20</f>
        <v>19802.43</v>
      </c>
      <c r="G20" s="18">
        <v>1376.22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'травень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'травень '!F22+G22</f>
        <v>0</v>
      </c>
      <c r="G22" s="18"/>
    </row>
    <row r="23" spans="2:8" x14ac:dyDescent="0.3">
      <c r="B23" s="32" t="s">
        <v>10</v>
      </c>
      <c r="C23" s="32"/>
      <c r="D23" s="32"/>
      <c r="E23" s="11">
        <f>SUM(E7:E22)</f>
        <v>10977173.26</v>
      </c>
      <c r="F23" s="11">
        <f>SUM(F7:F21)</f>
        <v>6197455.1300000008</v>
      </c>
      <c r="G23" s="11">
        <f>SUM(G7:G22)</f>
        <v>2035147.6199999999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568B-44FB-47C2-A40A-EDFCF04CD6AF}">
  <sheetPr>
    <pageSetUpPr fitToPage="1"/>
  </sheetPr>
  <dimension ref="B1:K25"/>
  <sheetViews>
    <sheetView tabSelected="1" topLeftCell="B7" workbookViewId="0">
      <selection activeCell="F23" sqref="F23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3" t="s">
        <v>11</v>
      </c>
      <c r="C3" s="33"/>
      <c r="D3" s="33"/>
      <c r="E3" s="33"/>
      <c r="F3" s="33"/>
      <c r="H3"/>
      <c r="I3"/>
      <c r="J3"/>
      <c r="K3"/>
    </row>
    <row r="4" spans="2:11" ht="26.25" customHeight="1" x14ac:dyDescent="0.4">
      <c r="B4" s="33" t="s">
        <v>14</v>
      </c>
      <c r="C4" s="33"/>
      <c r="D4" s="33"/>
      <c r="E4" s="33"/>
      <c r="F4" s="33"/>
    </row>
    <row r="5" spans="2:11" ht="43.5" customHeight="1" thickBot="1" x14ac:dyDescent="0.45">
      <c r="B5" s="34" t="s">
        <v>12</v>
      </c>
      <c r="C5" s="34"/>
      <c r="D5" s="34"/>
      <c r="E5" s="35"/>
      <c r="F5" s="35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31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'червень '!F7+G7</f>
        <v>4064404.05</v>
      </c>
      <c r="G7" s="15">
        <v>2678.4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'червень '!F8+G8</f>
        <v>887763.59000000008</v>
      </c>
      <c r="G8" s="15">
        <v>589.25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'червень '!F9+G9</f>
        <v>901565.73</v>
      </c>
      <c r="G9" s="15">
        <v>99103.61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'червень '!F10+G10</f>
        <v>195872.62</v>
      </c>
      <c r="G10" s="15">
        <v>23656.47</v>
      </c>
    </row>
    <row r="11" spans="2:11" ht="24" customHeight="1" x14ac:dyDescent="0.3">
      <c r="B11" s="30"/>
      <c r="C11" s="31" t="s">
        <v>3</v>
      </c>
      <c r="D11" s="31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'червень '!F12+G12</f>
        <v>188935</v>
      </c>
      <c r="G12" s="17">
        <v>105180</v>
      </c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'червень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'червень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'червень '!F15+G15</f>
        <v>144787.4</v>
      </c>
      <c r="G15" s="17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'червень '!F16+G16</f>
        <v>0</v>
      </c>
      <c r="G16" s="17"/>
    </row>
    <row r="17" spans="2:8" ht="24.75" customHeight="1" x14ac:dyDescent="0.3">
      <c r="B17" s="30"/>
      <c r="C17" s="31" t="s">
        <v>7</v>
      </c>
      <c r="D17" s="31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'червень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'червень '!F19+G19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'червень '!F20+G20</f>
        <v>19945.13</v>
      </c>
      <c r="G20" s="18">
        <v>142.69999999999999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'червень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'червень '!F22+G22</f>
        <v>0</v>
      </c>
      <c r="G22" s="18"/>
    </row>
    <row r="23" spans="2:8" x14ac:dyDescent="0.3">
      <c r="B23" s="32" t="s">
        <v>10</v>
      </c>
      <c r="C23" s="32"/>
      <c r="D23" s="32"/>
      <c r="E23" s="11">
        <f>SUM(E7:E22)</f>
        <v>10977173.26</v>
      </c>
      <c r="F23" s="11">
        <f>SUM(F7:F21)</f>
        <v>6428805.5599999996</v>
      </c>
      <c r="G23" s="11">
        <f>SUM(G7:G22)</f>
        <v>231350.43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3:F3"/>
    <mergeCell ref="B4:F4"/>
    <mergeCell ref="B5:F5"/>
    <mergeCell ref="C11:D11"/>
    <mergeCell ref="C17:D17"/>
    <mergeCell ref="B23:D23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7</vt:i4>
      </vt:variant>
    </vt:vector>
  </HeadingPairs>
  <TitlesOfParts>
    <vt:vector size="7" baseType="lpstr">
      <vt:lpstr>cічень </vt:lpstr>
      <vt:lpstr>лютий </vt:lpstr>
      <vt:lpstr>березень </vt:lpstr>
      <vt:lpstr>квітень </vt:lpstr>
      <vt:lpstr>травень </vt:lpstr>
      <vt:lpstr>червень </vt:lpstr>
      <vt:lpstr>липень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2024-09-04T09:43:24Z</dcterms:modified>
</cp:coreProperties>
</file>